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buainin\Desktop\نشرات  2019 المنتهيه\"/>
    </mc:Choice>
  </mc:AlternateContent>
  <xr:revisionPtr revIDLastSave="0" documentId="13_ncr:1_{9750473E-5F4E-4613-8FBE-64F5C189C17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التقديم!$A$1:$C$14</definedName>
    <definedName name="_xlnm.Print_Area" localSheetId="0">المقدمة!$A$1:$A$28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5" l="1"/>
  <c r="F14" i="48"/>
  <c r="C14" i="48" l="1"/>
  <c r="C15" i="48"/>
  <c r="C13" i="48"/>
  <c r="C16" i="48" s="1"/>
  <c r="D16" i="48"/>
  <c r="E16" i="48"/>
  <c r="G16" i="48"/>
  <c r="H16" i="48"/>
  <c r="F15" i="48"/>
  <c r="F13" i="48"/>
  <c r="F16" i="48" l="1"/>
  <c r="C16" i="51"/>
  <c r="D16" i="52" l="1"/>
  <c r="C15" i="52" s="1"/>
  <c r="D16" i="51"/>
  <c r="E16" i="51"/>
  <c r="C10" i="52" l="1"/>
  <c r="C11" i="52"/>
  <c r="C12" i="52"/>
  <c r="C13" i="52"/>
  <c r="C14" i="52"/>
  <c r="H16" i="41"/>
  <c r="G16" i="41"/>
  <c r="F16" i="41"/>
  <c r="E16" i="41"/>
  <c r="D15" i="41"/>
  <c r="C15" i="41"/>
  <c r="D14" i="41"/>
  <c r="C14" i="41"/>
  <c r="D13" i="41"/>
  <c r="D16" i="41" s="1"/>
  <c r="C13" i="41"/>
  <c r="C16" i="41" s="1"/>
  <c r="C16" i="52" l="1"/>
  <c r="F15" i="45"/>
  <c r="F14" i="45"/>
  <c r="F13" i="45"/>
  <c r="I15" i="45"/>
  <c r="I14" i="45"/>
  <c r="C16" i="45" l="1"/>
  <c r="D16" i="45"/>
  <c r="E16" i="45"/>
  <c r="F16" i="45"/>
  <c r="G16" i="45"/>
  <c r="H16" i="45"/>
  <c r="I16" i="45"/>
  <c r="J16" i="45"/>
  <c r="K16" i="45"/>
  <c r="F16" i="51"/>
  <c r="G16" i="51"/>
  <c r="H16" i="51"/>
  <c r="F16" i="52"/>
  <c r="E15" i="52" s="1"/>
  <c r="E11" i="52" l="1"/>
  <c r="E13" i="52"/>
  <c r="E14" i="52"/>
  <c r="E12" i="52"/>
  <c r="E10" i="52"/>
  <c r="I16" i="51"/>
  <c r="J16" i="52" l="1"/>
  <c r="H16" i="52"/>
  <c r="N16" i="51"/>
  <c r="M16" i="51"/>
  <c r="L16" i="51"/>
  <c r="K16" i="51"/>
  <c r="J16" i="51"/>
  <c r="G12" i="52" l="1"/>
  <c r="G11" i="52"/>
  <c r="G10" i="52"/>
  <c r="G15" i="52"/>
  <c r="G14" i="52"/>
  <c r="G13" i="52"/>
  <c r="I15" i="52"/>
  <c r="I14" i="52"/>
  <c r="I13" i="52"/>
  <c r="I10" i="52"/>
  <c r="I12" i="52"/>
  <c r="I11" i="52"/>
  <c r="G16" i="52" l="1"/>
  <c r="I16" i="52"/>
</calcChain>
</file>

<file path=xl/sharedStrings.xml><?xml version="1.0" encoding="utf-8"?>
<sst xmlns="http://schemas.openxmlformats.org/spreadsheetml/2006/main" count="234" uniqueCount="148">
  <si>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</si>
  <si>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</si>
  <si>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</si>
  <si>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</si>
  <si>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</si>
  <si>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</si>
  <si>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</si>
  <si>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</si>
  <si>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</si>
  <si>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</si>
  <si>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</si>
  <si>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</si>
  <si>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</si>
  <si>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</si>
  <si>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</si>
  <si>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</si>
  <si>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</si>
  <si>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</si>
  <si>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</si>
  <si>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</si>
  <si>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</si>
  <si>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</si>
  <si>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</si>
  <si>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</si>
  <si>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</si>
  <si>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</si>
  <si>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</si>
  <si>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</si>
  <si>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</si>
  <si>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</si>
  <si>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</si>
  <si>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</si>
  <si>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</si>
  <si>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</si>
  <si>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</si>
  <si>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</si>
  <si>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</si>
  <si>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</si>
  <si>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</si>
  <si>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</si>
  <si>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</si>
  <si>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</si>
  <si>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</si>
  <si>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</si>
  <si>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</si>
  <si>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</si>
  <si>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</si>
  <si>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</si>
  <si>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</si>
  <si>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</si>
  <si>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</si>
  <si>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</si>
  <si>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</si>
  <si>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</si>
  <si>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</si>
  <si>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</si>
  <si>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</si>
  <si>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</si>
  <si>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</si>
  <si>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</si>
  <si>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</si>
  <si>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</si>
  <si>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</si>
  <si>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</si>
  <si>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</si>
  <si>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</si>
  <si>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</si>
  <si>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</si>
  <si>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</si>
  <si>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</si>
  <si>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</si>
  <si>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</si>
  <si>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</si>
  <si>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</si>
  <si>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</si>
  <si>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</si>
  <si>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</si>
  <si>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</si>
  <si>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</si>
  <si>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</si>
  <si>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</si>
  <si>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</si>
  <si>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</si>
  <si>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</si>
  <si>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</si>
  <si>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</si>
  <si>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</si>
  <si>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</si>
  <si>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</si>
  <si>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</si>
  <si>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</si>
  <si>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</si>
  <si>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</si>
  <si>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</si>
  <si>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</si>
  <si>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</si>
  <si>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</si>
  <si>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</si>
  <si>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</si>
  <si>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</si>
  <si>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</si>
  <si>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</si>
  <si>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</si>
  <si>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</si>
  <si>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</si>
  <si>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</si>
  <si>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</si>
  <si>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</si>
  <si>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</si>
  <si>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</si>
  <si>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</si>
  <si>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</si>
  <si>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</si>
  <si>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</si>
  <si>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</si>
  <si>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</si>
  <si>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</si>
  <si>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</si>
  <si>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</si>
  <si>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</si>
  <si>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</si>
  <si>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</si>
  <si>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</si>
  <si>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</si>
  <si>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</si>
  <si>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</si>
  <si>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</si>
  <si>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</si>
  <si>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</si>
  <si>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</si>
  <si>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</si>
  <si>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</si>
  <si>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</si>
  <si>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</si>
  <si>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</si>
  <si>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</si>
  <si>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</si>
  <si>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</si>
  <si>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>This chapter includes some of the indicators for the year 2018.</t>
  </si>
  <si>
    <t xml:space="preserve"> - Wholesale and Retail Trade Statistics Survey
   2018.</t>
  </si>
  <si>
    <t xml:space="preserve"> - التعداد العام للمنشآت الاقتصادية 2015م.</t>
  </si>
  <si>
    <t xml:space="preserve"> - General Census of Economic Establishments
   2015</t>
  </si>
  <si>
    <t>Graph (22) شكل</t>
  </si>
  <si>
    <t>ويتضمن هذا الفصل بعض المؤشرات عن عام 2019.</t>
  </si>
  <si>
    <t xml:space="preserve"> - بحث إحصاءات تجارة الجملة والتجزئة لعام 2019م</t>
  </si>
  <si>
    <t>تقديرات القيمة المضافة حسب النشاط الاقتصادي
إحصاءات تجارة الجملة والتجزئة
2019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</si>
  <si>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2019</t>
    </r>
  </si>
  <si>
    <t>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</si>
</sst>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&quot;ج.م.&quot;\ * #,##0.00_-;_-&quot;ج.م.&quot;\ * #,##0.00\-;_-&quot;ج.م.&quot;\ * &quot;-&quot;??_-;_-@_-"/>
    <numFmt numFmtId="166" formatCode="0.0"/>
    <numFmt numFmtId="167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6" fontId="1" fillId="0" borderId="11" xfId="36" applyNumberFormat="1" applyFont="1" applyBorder="1" applyAlignment="1">
      <alignment horizontal="center" vertical="center"/>
    </xf>
    <xf numFmtId="166" fontId="1" fillId="3" borderId="14" xfId="36" applyNumberFormat="1" applyFont="1" applyFill="1" applyBorder="1" applyAlignment="1">
      <alignment horizontal="center" vertical="center"/>
    </xf>
    <xf numFmtId="166" fontId="1" fillId="0" borderId="14" xfId="36" applyNumberFormat="1" applyFont="1" applyBorder="1" applyAlignment="1">
      <alignment horizontal="center" vertical="center"/>
    </xf>
    <xf numFmtId="166" fontId="1" fillId="3" borderId="17" xfId="36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6" fontId="11" fillId="4" borderId="22" xfId="1" applyNumberFormat="1" applyFont="1" applyFill="1" applyBorder="1" applyAlignment="1">
      <alignment horizontal="center" vertical="center"/>
    </xf>
    <xf numFmtId="166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7" fontId="37" fillId="0" borderId="0" xfId="16" applyNumberFormat="1" applyFont="1" applyAlignment="1">
      <alignment horizontal="right"/>
    </xf>
    <xf numFmtId="0" fontId="21" fillId="0" borderId="0" xfId="16" applyFont="1"/>
    <xf numFmtId="167" fontId="11" fillId="4" borderId="11" xfId="16" applyNumberFormat="1" applyFont="1" applyFill="1" applyBorder="1" applyAlignment="1">
      <alignment horizontal="center" vertical="center"/>
    </xf>
    <xf numFmtId="167" fontId="1" fillId="4" borderId="11" xfId="16" applyNumberFormat="1" applyFont="1" applyFill="1" applyBorder="1" applyAlignment="1">
      <alignment horizontal="center" vertical="center"/>
    </xf>
    <xf numFmtId="167" fontId="11" fillId="3" borderId="11" xfId="16" applyNumberFormat="1" applyFont="1" applyFill="1" applyBorder="1" applyAlignment="1">
      <alignment horizontal="center" vertical="center"/>
    </xf>
    <xf numFmtId="167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7" fontId="11" fillId="4" borderId="17" xfId="16" applyNumberFormat="1" applyFont="1" applyFill="1" applyBorder="1" applyAlignment="1">
      <alignment horizontal="center" vertical="center"/>
    </xf>
    <xf numFmtId="167" fontId="1" fillId="4" borderId="17" xfId="16" applyNumberFormat="1" applyFont="1" applyFill="1" applyBorder="1" applyAlignment="1">
      <alignment horizontal="center" vertical="center"/>
    </xf>
    <xf numFmtId="167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6" fontId="1" fillId="3" borderId="11" xfId="36" applyNumberFormat="1" applyFont="1" applyFill="1" applyBorder="1" applyAlignment="1">
      <alignment horizontal="center" vertical="center"/>
    </xf>
    <xf numFmtId="1" fontId="11" fillId="4" borderId="11" xfId="1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top" readingOrder="2"/>
    </xf>
    <xf numFmtId="0" fontId="1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 indent="1"/>
    </xf>
    <xf numFmtId="0" fontId="1" fillId="4" borderId="25" xfId="0" applyFont="1" applyFill="1" applyBorder="1" applyAlignment="1">
      <alignment horizontal="right" vertical="center" wrapText="1" indent="1"/>
    </xf>
    <xf numFmtId="0" fontId="1" fillId="3" borderId="26" xfId="0" applyFont="1" applyFill="1" applyBorder="1" applyAlignment="1">
      <alignment horizontal="right" vertical="center" wrapText="1" indent="1"/>
    </xf>
    <xf numFmtId="0" fontId="1" fillId="4" borderId="27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right" vertical="center" wrapText="1" indent="1"/>
    </xf>
    <xf numFmtId="2" fontId="1" fillId="4" borderId="25" xfId="0" applyNumberFormat="1" applyFont="1" applyFill="1" applyBorder="1" applyAlignment="1">
      <alignment horizontal="right" vertical="center" wrapText="1" indent="1"/>
    </xf>
    <xf numFmtId="2" fontId="1" fillId="3" borderId="26" xfId="0" applyNumberFormat="1" applyFont="1" applyFill="1" applyBorder="1" applyAlignment="1">
      <alignment horizontal="right" vertical="center" wrapText="1" indent="1"/>
    </xf>
    <xf numFmtId="2" fontId="1" fillId="4" borderId="27" xfId="0" applyNumberFormat="1" applyFont="1" applyFill="1" applyBorder="1" applyAlignment="1">
      <alignment horizontal="right" vertical="center" wrapText="1" indent="1"/>
    </xf>
    <xf numFmtId="2" fontId="11" fillId="3" borderId="28" xfId="0" applyNumberFormat="1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righ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166" fontId="1" fillId="3" borderId="8" xfId="36" applyNumberFormat="1" applyFont="1" applyFill="1" applyBorder="1" applyAlignment="1">
      <alignment horizontal="center" vertical="center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1" fillId="3" borderId="30" xfId="16" applyFont="1" applyFill="1" applyBorder="1" applyAlignment="1">
      <alignment horizont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21" xfId="16" applyFont="1" applyFill="1" applyBorder="1" applyAlignment="1">
      <alignment horizontal="center" vertical="top" wrapText="1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51" fillId="0" borderId="0" xfId="16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11" fillId="3" borderId="22" xfId="9" applyFont="1" applyFill="1" applyBorder="1" applyAlignment="1">
      <alignment horizontal="center" vertical="center" wrapText="1" readingOrder="1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</cellXfs>
  <cellStyles count="41">
    <cellStyle name="Comma" xfId="1" builtinId="3"/>
    <cellStyle name="Comma 2" xfId="2" xr:uid="{00000000-0005-0000-0000-000001000000}"/>
    <cellStyle name="Currency 2" xfId="3" xr:uid="{00000000-0005-0000-0000-000002000000}"/>
    <cellStyle name="H1" xfId="4" xr:uid="{00000000-0005-0000-0000-000003000000}"/>
    <cellStyle name="H2" xfId="5" xr:uid="{00000000-0005-0000-0000-000004000000}"/>
    <cellStyle name="had" xfId="6" xr:uid="{00000000-0005-0000-0000-000005000000}"/>
    <cellStyle name="had0" xfId="7" xr:uid="{00000000-0005-0000-0000-000006000000}"/>
    <cellStyle name="Had1" xfId="8" xr:uid="{00000000-0005-0000-0000-000007000000}"/>
    <cellStyle name="Had2" xfId="9" xr:uid="{00000000-0005-0000-0000-000008000000}"/>
    <cellStyle name="Had3" xfId="10" xr:uid="{00000000-0005-0000-0000-000009000000}"/>
    <cellStyle name="inxa" xfId="11" xr:uid="{00000000-0005-0000-0000-00000A000000}"/>
    <cellStyle name="inxe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40" xr:uid="{00000000-0005-0000-0000-000013000000}"/>
    <cellStyle name="Normal 2_نشره التجاره الداخليه 21" xfId="19" xr:uid="{00000000-0005-0000-0000-000014000000}"/>
    <cellStyle name="Normal 3" xfId="20" xr:uid="{00000000-0005-0000-0000-000015000000}"/>
    <cellStyle name="Normal 3 2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otA" xfId="28" xr:uid="{00000000-0005-0000-0000-00001D000000}"/>
    <cellStyle name="Note" xfId="29" builtinId="10" customBuiltin="1"/>
    <cellStyle name="T1" xfId="30" xr:uid="{00000000-0005-0000-0000-00001F000000}"/>
    <cellStyle name="T2" xfId="31" xr:uid="{00000000-0005-0000-0000-000020000000}"/>
    <cellStyle name="Total" xfId="32" builtinId="25" customBuiltin="1"/>
    <cellStyle name="Total 2" xfId="33" xr:uid="{00000000-0005-0000-0000-000022000000}"/>
    <cellStyle name="Total1" xfId="34" xr:uid="{00000000-0005-0000-0000-000023000000}"/>
    <cellStyle name="TXT1" xfId="35" xr:uid="{00000000-0005-0000-0000-000024000000}"/>
    <cellStyle name="TXT2" xfId="36" xr:uid="{00000000-0005-0000-0000-000025000000}"/>
    <cellStyle name="TXT3" xfId="37" xr:uid="{00000000-0005-0000-0000-000026000000}"/>
    <cellStyle name="TXT4" xfId="38" xr:uid="{00000000-0005-0000-0000-000027000000}"/>
    <cellStyle name="TXT5" xfId="39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0-4461-A850-362574702E39}"/>
                </c:ext>
              </c:extLst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461-A850-362574702E39}"/>
                </c:ext>
              </c:extLst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461-A850-362574702E39}"/>
                </c:ext>
              </c:extLst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461-A850-362574702E39}"/>
                </c:ext>
              </c:extLst>
            </c:dLbl>
            <c:numFmt formatCode="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</c:formatCode>
                <c:ptCount val="3"/>
                <c:pt idx="0">
                  <c:v>8119343</c:v>
                </c:pt>
                <c:pt idx="1">
                  <c:v>12679387</c:v>
                </c:pt>
                <c:pt idx="2">
                  <c:v>28552814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0-4461-A850-36257470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83136"/>
        <c:axId val="107484672"/>
        <c:axId val="0"/>
      </c:bar3DChart>
      <c:catAx>
        <c:axId val="10748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4672"/>
        <c:crosses val="autoZero"/>
        <c:auto val="1"/>
        <c:lblAlgn val="ctr"/>
        <c:lblOffset val="100"/>
        <c:noMultiLvlLbl val="0"/>
      </c:catAx>
      <c:valAx>
        <c:axId val="10748467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74831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588382</xdr:colOff>
      <xdr:row>2</xdr:row>
      <xdr:rowOff>193255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2606040</xdr:colOff>
      <xdr:row>0</xdr:row>
      <xdr:rowOff>0</xdr:rowOff>
    </xdr:from>
    <xdr:to>
      <xdr:col>2</xdr:col>
      <xdr:colOff>239940</xdr:colOff>
      <xdr:row>0</xdr:row>
      <xdr:rowOff>712800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43725</xdr:colOff>
      <xdr:row>2</xdr:row>
      <xdr:rowOff>122250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129450</xdr:colOff>
      <xdr:row>2</xdr:row>
      <xdr:rowOff>150825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127333</xdr:colOff>
      <xdr:row>2</xdr:row>
      <xdr:rowOff>154000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0</xdr:row>
      <xdr:rowOff>712800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194640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593000</xdr:colOff>
      <xdr:row>3</xdr:row>
      <xdr:rowOff>18533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tabSelected="1" view="pageBreakPreview" zoomScaleSheetLayoutView="100" workbookViewId="0">
      <selection activeCell="I11" sqref="I11"/>
    </sheetView>
  </sheetViews>
  <sheetFormatPr defaultColWidth="9.140625" defaultRowHeight="12.75"/>
  <cols>
    <col min="1" max="1" width="75.140625" style="7" customWidth="1"/>
    <col min="2" max="16384" width="9.140625" style="7"/>
  </cols>
  <sheetData>
    <row r="1" spans="1:1" ht="21" customHeight="1"/>
    <row r="2" spans="1:1" s="14" customFormat="1" ht="86.45" customHeight="1">
      <c r="A2" s="13"/>
    </row>
    <row r="3" spans="1:1" s="14" customFormat="1" ht="48.75" customHeight="1">
      <c r="A3" s="15"/>
    </row>
    <row r="4" spans="1:1" s="14" customFormat="1" ht="63" customHeight="1">
      <c r="A4" s="16" t="s">
        <v>21</v>
      </c>
    </row>
    <row r="5" spans="1:1" s="8" customFormat="1" ht="35.450000000000003" customHeight="1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15"/>
  <sheetViews>
    <sheetView showGridLines="0" view="pageBreakPreview" zoomScaleSheetLayoutView="100" workbookViewId="0">
      <selection activeCell="F12" sqref="F12"/>
    </sheetView>
  </sheetViews>
  <sheetFormatPr defaultColWidth="9.140625" defaultRowHeight="12.75"/>
  <cols>
    <col min="1" max="1" width="41" style="24" customWidth="1"/>
    <col min="2" max="2" width="4" style="18" customWidth="1"/>
    <col min="3" max="3" width="41" style="26" customWidth="1"/>
    <col min="4" max="16384" width="9.140625" style="12"/>
  </cols>
  <sheetData>
    <row r="1" spans="1:10" s="11" customFormat="1" ht="60" customHeight="1">
      <c r="A1" s="103"/>
      <c r="B1" s="10"/>
      <c r="C1" s="10"/>
      <c r="D1" s="10"/>
      <c r="E1" s="10"/>
      <c r="F1" s="10"/>
      <c r="G1" s="10"/>
      <c r="H1" s="10"/>
      <c r="I1" s="10"/>
      <c r="J1" s="10"/>
    </row>
    <row r="2" spans="1:10" s="17" customFormat="1" ht="49.9" customHeight="1">
      <c r="A2" s="114" t="s">
        <v>31</v>
      </c>
      <c r="B2" s="26"/>
      <c r="C2" s="113" t="s">
        <v>32</v>
      </c>
    </row>
    <row r="3" spans="1:10" ht="18" customHeight="1">
      <c r="A3" s="27"/>
    </row>
    <row r="4" spans="1:10" s="20" customFormat="1" ht="56.25">
      <c r="A4" s="28" t="s">
        <v>122</v>
      </c>
      <c r="B4" s="19"/>
      <c r="C4" s="115" t="s">
        <v>112</v>
      </c>
    </row>
    <row r="5" spans="1:10" s="20" customFormat="1" ht="11.25" customHeight="1">
      <c r="A5" s="29"/>
      <c r="B5" s="19"/>
      <c r="C5" s="115"/>
    </row>
    <row r="6" spans="1:10" s="20" customFormat="1" ht="43.5" customHeight="1">
      <c r="A6" s="29" t="s">
        <v>50</v>
      </c>
      <c r="B6" s="19"/>
      <c r="C6" s="116" t="s">
        <v>18</v>
      </c>
    </row>
    <row r="7" spans="1:10" s="20" customFormat="1" ht="58.9" customHeight="1">
      <c r="A7" s="29" t="s">
        <v>104</v>
      </c>
      <c r="B7" s="19"/>
      <c r="C7" s="116" t="s">
        <v>48</v>
      </c>
    </row>
    <row r="8" spans="1:10" s="20" customFormat="1" ht="8.25" customHeight="1">
      <c r="A8" s="29"/>
      <c r="B8" s="19"/>
      <c r="C8" s="115"/>
    </row>
    <row r="9" spans="1:10" s="20" customFormat="1" ht="35.25" customHeight="1">
      <c r="A9" s="29" t="s">
        <v>138</v>
      </c>
      <c r="B9" s="19"/>
      <c r="C9" s="115" t="s">
        <v>143</v>
      </c>
    </row>
    <row r="10" spans="1:10" s="22" customFormat="1" ht="15.75" customHeight="1">
      <c r="A10" s="30"/>
      <c r="B10" s="21"/>
      <c r="C10" s="117"/>
    </row>
    <row r="11" spans="1:10" ht="18.75">
      <c r="A11" s="30" t="s">
        <v>49</v>
      </c>
      <c r="C11" s="117" t="s">
        <v>0</v>
      </c>
    </row>
    <row r="12" spans="1:10" ht="25.5" customHeight="1">
      <c r="A12" s="31" t="s">
        <v>141</v>
      </c>
      <c r="C12" s="118" t="s">
        <v>140</v>
      </c>
    </row>
    <row r="13" spans="1:10" ht="25.5">
      <c r="A13" s="31" t="s">
        <v>139</v>
      </c>
      <c r="C13" s="116" t="s">
        <v>144</v>
      </c>
    </row>
    <row r="14" spans="1:10" ht="25.5">
      <c r="A14" s="31" t="s">
        <v>22</v>
      </c>
      <c r="C14" s="116" t="s">
        <v>19</v>
      </c>
    </row>
    <row r="15" spans="1:10">
      <c r="A15" s="23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K18"/>
  <sheetViews>
    <sheetView view="pageBreakPreview" zoomScaleSheetLayoutView="100" workbookViewId="0">
      <selection activeCell="F12" sqref="F12"/>
    </sheetView>
  </sheetViews>
  <sheetFormatPr defaultColWidth="10.42578125" defaultRowHeight="14.25"/>
  <cols>
    <col min="1" max="1" width="9.85546875" style="71" customWidth="1"/>
    <col min="2" max="2" width="29.28515625" style="62" customWidth="1"/>
    <col min="3" max="8" width="9.85546875" style="62" customWidth="1"/>
    <col min="9" max="9" width="29.28515625" style="62" customWidth="1"/>
    <col min="10" max="10" width="9.85546875" style="62" customWidth="1"/>
    <col min="11" max="16384" width="10.42578125" style="62"/>
  </cols>
  <sheetData>
    <row r="1" spans="1:11" s="61" customFormat="1" ht="21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60"/>
    </row>
    <row r="2" spans="1:11" ht="25.5" customHeight="1">
      <c r="A2" s="159" t="s">
        <v>54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25.5" customHeight="1">
      <c r="A3" s="163" t="s">
        <v>117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1" ht="16.5" customHeight="1">
      <c r="A4" s="160">
        <v>2019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1" ht="15.75" customHeight="1">
      <c r="A5" s="161" t="s">
        <v>55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1" ht="15.75" customHeight="1">
      <c r="A6" s="162" t="s">
        <v>31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1" ht="15.75" customHeight="1">
      <c r="A7" s="161">
        <v>2019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1" ht="15.75">
      <c r="A8" s="138" t="s">
        <v>137</v>
      </c>
      <c r="B8" s="138"/>
      <c r="C8" s="139"/>
      <c r="D8" s="139"/>
      <c r="E8" s="139"/>
      <c r="F8" s="139"/>
      <c r="G8" s="139"/>
      <c r="H8" s="139"/>
      <c r="I8" s="140" t="s">
        <v>136</v>
      </c>
      <c r="J8" s="140"/>
    </row>
    <row r="9" spans="1:11" s="63" customFormat="1" ht="23.25" customHeight="1">
      <c r="A9" s="147" t="s">
        <v>56</v>
      </c>
      <c r="B9" s="150" t="s">
        <v>57</v>
      </c>
      <c r="C9" s="143" t="s">
        <v>58</v>
      </c>
      <c r="D9" s="153"/>
      <c r="E9" s="143" t="s">
        <v>59</v>
      </c>
      <c r="F9" s="143"/>
      <c r="G9" s="143" t="s">
        <v>60</v>
      </c>
      <c r="H9" s="143"/>
      <c r="I9" s="143" t="s">
        <v>61</v>
      </c>
      <c r="J9" s="143"/>
    </row>
    <row r="10" spans="1:11" s="63" customFormat="1" ht="27" customHeight="1">
      <c r="A10" s="148"/>
      <c r="B10" s="151"/>
      <c r="C10" s="154" t="s">
        <v>62</v>
      </c>
      <c r="D10" s="154"/>
      <c r="E10" s="146" t="s">
        <v>63</v>
      </c>
      <c r="F10" s="146"/>
      <c r="G10" s="146" t="s">
        <v>64</v>
      </c>
      <c r="H10" s="146"/>
      <c r="I10" s="144"/>
      <c r="J10" s="144"/>
    </row>
    <row r="11" spans="1:11" s="63" customFormat="1" ht="16.5" customHeight="1">
      <c r="A11" s="148"/>
      <c r="B11" s="151"/>
      <c r="C11" s="90" t="s">
        <v>65</v>
      </c>
      <c r="D11" s="90" t="s">
        <v>66</v>
      </c>
      <c r="E11" s="90" t="s">
        <v>65</v>
      </c>
      <c r="F11" s="90" t="s">
        <v>66</v>
      </c>
      <c r="G11" s="90" t="s">
        <v>65</v>
      </c>
      <c r="H11" s="90" t="s">
        <v>66</v>
      </c>
      <c r="I11" s="144"/>
      <c r="J11" s="144"/>
    </row>
    <row r="12" spans="1:11" s="63" customFormat="1" ht="16.5" customHeight="1">
      <c r="A12" s="149"/>
      <c r="B12" s="152"/>
      <c r="C12" s="64" t="s">
        <v>67</v>
      </c>
      <c r="D12" s="91" t="s">
        <v>68</v>
      </c>
      <c r="E12" s="91" t="s">
        <v>67</v>
      </c>
      <c r="F12" s="91" t="s">
        <v>68</v>
      </c>
      <c r="G12" s="91" t="s">
        <v>67</v>
      </c>
      <c r="H12" s="91" t="s">
        <v>68</v>
      </c>
      <c r="I12" s="145"/>
      <c r="J12" s="145"/>
    </row>
    <row r="13" spans="1:11" s="63" customFormat="1" ht="57" customHeight="1" thickBot="1">
      <c r="A13" s="65">
        <v>45</v>
      </c>
      <c r="B13" s="66" t="s">
        <v>123</v>
      </c>
      <c r="C13" s="119">
        <f t="shared" ref="C13:D15" si="0">G13+E13</f>
        <v>19094</v>
      </c>
      <c r="D13" s="119">
        <f t="shared" si="0"/>
        <v>643</v>
      </c>
      <c r="E13" s="120">
        <v>17121</v>
      </c>
      <c r="F13" s="120">
        <v>195</v>
      </c>
      <c r="G13" s="120">
        <v>1973</v>
      </c>
      <c r="H13" s="120">
        <v>448</v>
      </c>
      <c r="I13" s="155" t="s">
        <v>106</v>
      </c>
      <c r="J13" s="155"/>
    </row>
    <row r="14" spans="1:11" s="63" customFormat="1" ht="57" customHeight="1" thickBot="1">
      <c r="A14" s="67">
        <v>46</v>
      </c>
      <c r="B14" s="68" t="s">
        <v>107</v>
      </c>
      <c r="C14" s="121">
        <f t="shared" si="0"/>
        <v>33992</v>
      </c>
      <c r="D14" s="121">
        <f t="shared" si="0"/>
        <v>1208</v>
      </c>
      <c r="E14" s="122">
        <v>31041</v>
      </c>
      <c r="F14" s="122">
        <v>508</v>
      </c>
      <c r="G14" s="122">
        <v>2951</v>
      </c>
      <c r="H14" s="122">
        <v>700</v>
      </c>
      <c r="I14" s="156" t="s">
        <v>108</v>
      </c>
      <c r="J14" s="156"/>
    </row>
    <row r="15" spans="1:11" s="63" customFormat="1" ht="57" customHeight="1">
      <c r="A15" s="69">
        <v>47</v>
      </c>
      <c r="B15" s="70" t="s">
        <v>109</v>
      </c>
      <c r="C15" s="123">
        <f t="shared" si="0"/>
        <v>160868</v>
      </c>
      <c r="D15" s="123">
        <f t="shared" si="0"/>
        <v>9288</v>
      </c>
      <c r="E15" s="124">
        <v>133755</v>
      </c>
      <c r="F15" s="124">
        <v>2140</v>
      </c>
      <c r="G15" s="124">
        <v>27113</v>
      </c>
      <c r="H15" s="124">
        <v>7148</v>
      </c>
      <c r="I15" s="157" t="s">
        <v>110</v>
      </c>
      <c r="J15" s="157"/>
    </row>
    <row r="16" spans="1:11" s="63" customFormat="1" ht="57" customHeight="1">
      <c r="A16" s="141" t="s">
        <v>62</v>
      </c>
      <c r="B16" s="141"/>
      <c r="C16" s="125">
        <f t="shared" ref="C16:D16" si="1">SUM(C13:C15)</f>
        <v>213954</v>
      </c>
      <c r="D16" s="125">
        <f t="shared" si="1"/>
        <v>11139</v>
      </c>
      <c r="E16" s="125">
        <f>SUM(E13:E15)</f>
        <v>181917</v>
      </c>
      <c r="F16" s="125">
        <f>SUM(F13:F15)</f>
        <v>2843</v>
      </c>
      <c r="G16" s="125">
        <f>SUM(G13:G15)</f>
        <v>32037</v>
      </c>
      <c r="H16" s="125">
        <f>SUM(H13:H15)</f>
        <v>8296</v>
      </c>
      <c r="I16" s="142" t="s">
        <v>1</v>
      </c>
      <c r="J16" s="142"/>
    </row>
    <row r="17" spans="3:8">
      <c r="C17" s="72"/>
      <c r="D17" s="72"/>
    </row>
    <row r="18" spans="3:8">
      <c r="C18" s="73"/>
      <c r="D18" s="73"/>
      <c r="E18" s="73"/>
      <c r="F18" s="73"/>
      <c r="G18" s="73"/>
      <c r="H18" s="73"/>
    </row>
  </sheetData>
  <mergeCells count="23">
    <mergeCell ref="A1:J1"/>
    <mergeCell ref="A2:J2"/>
    <mergeCell ref="A4:J4"/>
    <mergeCell ref="A5:J5"/>
    <mergeCell ref="A7:J7"/>
    <mergeCell ref="A6:J6"/>
    <mergeCell ref="A3:J3"/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19"/>
  <sheetViews>
    <sheetView view="pageBreakPreview" zoomScale="80" zoomScaleSheetLayoutView="80" workbookViewId="0">
      <selection activeCell="F12" sqref="F12"/>
    </sheetView>
  </sheetViews>
  <sheetFormatPr defaultColWidth="10.42578125" defaultRowHeight="14.25"/>
  <cols>
    <col min="1" max="1" width="8.7109375" style="84" customWidth="1"/>
    <col min="2" max="2" width="29" style="72" bestFit="1" customWidth="1"/>
    <col min="3" max="3" width="11.85546875" style="72" customWidth="1"/>
    <col min="4" max="4" width="11.5703125" style="72" customWidth="1"/>
    <col min="5" max="5" width="13.140625" style="72" customWidth="1"/>
    <col min="6" max="8" width="10" style="72" customWidth="1"/>
    <col min="9" max="9" width="29.28515625" style="72" customWidth="1"/>
    <col min="10" max="10" width="8.7109375" style="72" customWidth="1"/>
    <col min="11" max="16384" width="10.42578125" style="72"/>
  </cols>
  <sheetData>
    <row r="1" spans="1:13" s="80" customFormat="1" ht="27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79"/>
      <c r="L1" s="79"/>
      <c r="M1" s="79"/>
    </row>
    <row r="2" spans="1:13" ht="17.45" customHeight="1">
      <c r="A2" s="186" t="s">
        <v>101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3" ht="17.45" customHeight="1">
      <c r="A3" s="190" t="s">
        <v>117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3" ht="16.5" customHeight="1">
      <c r="A4" s="187">
        <v>2019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3" ht="15.6" customHeight="1">
      <c r="A5" s="188" t="s">
        <v>124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3" ht="15.6" customHeight="1">
      <c r="A6" s="189" t="s">
        <v>31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3" ht="15.6" customHeight="1">
      <c r="A7" s="188">
        <v>2019</v>
      </c>
      <c r="B7" s="188"/>
      <c r="C7" s="188"/>
      <c r="D7" s="188"/>
      <c r="E7" s="188"/>
      <c r="F7" s="188"/>
      <c r="G7" s="188"/>
      <c r="H7" s="188"/>
      <c r="I7" s="188"/>
      <c r="J7" s="188"/>
    </row>
    <row r="8" spans="1:13" ht="15.6" customHeight="1">
      <c r="A8" s="182" t="s">
        <v>135</v>
      </c>
      <c r="B8" s="182"/>
      <c r="C8" s="183"/>
      <c r="D8" s="183"/>
      <c r="E8" s="183"/>
      <c r="F8" s="183"/>
      <c r="G8" s="183"/>
      <c r="H8" s="183"/>
      <c r="I8" s="184" t="s">
        <v>134</v>
      </c>
      <c r="J8" s="184"/>
    </row>
    <row r="9" spans="1:13" s="81" customFormat="1" ht="15.75" customHeight="1">
      <c r="A9" s="164" t="s">
        <v>102</v>
      </c>
      <c r="B9" s="167" t="s">
        <v>57</v>
      </c>
      <c r="C9" s="170" t="s">
        <v>40</v>
      </c>
      <c r="D9" s="171"/>
      <c r="E9" s="172"/>
      <c r="F9" s="170" t="s">
        <v>69</v>
      </c>
      <c r="G9" s="171"/>
      <c r="H9" s="172"/>
      <c r="I9" s="173" t="s">
        <v>61</v>
      </c>
      <c r="J9" s="174"/>
    </row>
    <row r="10" spans="1:13" s="81" customFormat="1" ht="29.25" customHeight="1">
      <c r="A10" s="165"/>
      <c r="B10" s="168"/>
      <c r="C10" s="179" t="s">
        <v>125</v>
      </c>
      <c r="D10" s="180"/>
      <c r="E10" s="181"/>
      <c r="F10" s="179" t="s">
        <v>70</v>
      </c>
      <c r="G10" s="180"/>
      <c r="H10" s="181"/>
      <c r="I10" s="175"/>
      <c r="J10" s="176"/>
    </row>
    <row r="11" spans="1:13" s="81" customFormat="1" ht="16.5" customHeight="1">
      <c r="A11" s="165"/>
      <c r="B11" s="168"/>
      <c r="C11" s="95" t="s">
        <v>1</v>
      </c>
      <c r="D11" s="95" t="s">
        <v>71</v>
      </c>
      <c r="E11" s="95" t="s">
        <v>72</v>
      </c>
      <c r="F11" s="95" t="s">
        <v>1</v>
      </c>
      <c r="G11" s="95" t="s">
        <v>71</v>
      </c>
      <c r="H11" s="95" t="s">
        <v>72</v>
      </c>
      <c r="I11" s="175"/>
      <c r="J11" s="176"/>
    </row>
    <row r="12" spans="1:13" s="81" customFormat="1" ht="19.5" customHeight="1">
      <c r="A12" s="166"/>
      <c r="B12" s="169"/>
      <c r="C12" s="92" t="s">
        <v>62</v>
      </c>
      <c r="D12" s="92" t="s">
        <v>73</v>
      </c>
      <c r="E12" s="92" t="s">
        <v>111</v>
      </c>
      <c r="F12" s="92" t="s">
        <v>62</v>
      </c>
      <c r="G12" s="92" t="s">
        <v>73</v>
      </c>
      <c r="H12" s="92" t="s">
        <v>111</v>
      </c>
      <c r="I12" s="177"/>
      <c r="J12" s="178"/>
    </row>
    <row r="13" spans="1:13" s="81" customFormat="1" ht="57" customHeight="1" thickBot="1">
      <c r="A13" s="65">
        <v>45</v>
      </c>
      <c r="B13" s="66" t="s">
        <v>123</v>
      </c>
      <c r="C13" s="126">
        <f>E13+D13</f>
        <v>1583403</v>
      </c>
      <c r="D13" s="127">
        <v>1519632</v>
      </c>
      <c r="E13" s="127">
        <v>63771</v>
      </c>
      <c r="F13" s="126">
        <f>H13+G13</f>
        <v>19094</v>
      </c>
      <c r="G13" s="127">
        <v>18472</v>
      </c>
      <c r="H13" s="127">
        <v>622</v>
      </c>
      <c r="I13" s="155" t="s">
        <v>106</v>
      </c>
      <c r="J13" s="155"/>
    </row>
    <row r="14" spans="1:13" s="81" customFormat="1" ht="57" customHeight="1" thickBot="1">
      <c r="A14" s="67">
        <v>46</v>
      </c>
      <c r="B14" s="68" t="s">
        <v>107</v>
      </c>
      <c r="C14" s="136">
        <f t="shared" ref="C14:C15" si="0">E14+D14</f>
        <v>2257753</v>
      </c>
      <c r="D14" s="128">
        <v>2125284</v>
      </c>
      <c r="E14" s="128">
        <v>132469</v>
      </c>
      <c r="F14" s="136">
        <f>H14+G14</f>
        <v>33992</v>
      </c>
      <c r="G14" s="128">
        <v>33564</v>
      </c>
      <c r="H14" s="128">
        <v>428</v>
      </c>
      <c r="I14" s="156" t="s">
        <v>108</v>
      </c>
      <c r="J14" s="156"/>
    </row>
    <row r="15" spans="1:13" s="81" customFormat="1" ht="57" customHeight="1">
      <c r="A15" s="69">
        <v>47</v>
      </c>
      <c r="B15" s="70" t="s">
        <v>109</v>
      </c>
      <c r="C15" s="135">
        <f t="shared" si="0"/>
        <v>7447721</v>
      </c>
      <c r="D15" s="129">
        <v>7169737</v>
      </c>
      <c r="E15" s="129">
        <v>277984</v>
      </c>
      <c r="F15" s="135">
        <f t="shared" ref="F15" si="1">H15+G15</f>
        <v>160868</v>
      </c>
      <c r="G15" s="129">
        <v>158549</v>
      </c>
      <c r="H15" s="129">
        <v>2319</v>
      </c>
      <c r="I15" s="157" t="s">
        <v>110</v>
      </c>
      <c r="J15" s="157"/>
    </row>
    <row r="16" spans="1:13" s="81" customFormat="1" ht="32.25" customHeight="1">
      <c r="A16" s="141" t="s">
        <v>62</v>
      </c>
      <c r="B16" s="141"/>
      <c r="C16" s="130">
        <f t="shared" ref="C16:G16" si="2">SUM(C13:C15)</f>
        <v>11288877</v>
      </c>
      <c r="D16" s="130">
        <f t="shared" si="2"/>
        <v>10814653</v>
      </c>
      <c r="E16" s="130">
        <f t="shared" si="2"/>
        <v>474224</v>
      </c>
      <c r="F16" s="130">
        <f t="shared" si="2"/>
        <v>213954</v>
      </c>
      <c r="G16" s="130">
        <f t="shared" si="2"/>
        <v>210585</v>
      </c>
      <c r="H16" s="130">
        <f>SUM(H13:H15)</f>
        <v>3369</v>
      </c>
      <c r="I16" s="142" t="s">
        <v>1</v>
      </c>
      <c r="J16" s="142"/>
    </row>
    <row r="17" spans="1:10">
      <c r="A17" s="105" t="s">
        <v>113</v>
      </c>
      <c r="B17" s="85"/>
      <c r="C17" s="86"/>
      <c r="D17" s="86"/>
      <c r="E17" s="86"/>
      <c r="F17" s="86"/>
      <c r="G17" s="86"/>
      <c r="H17" s="86"/>
      <c r="I17" s="85"/>
      <c r="J17" s="104" t="s">
        <v>103</v>
      </c>
    </row>
    <row r="18" spans="1:10">
      <c r="B18" s="85"/>
      <c r="C18" s="86"/>
      <c r="D18" s="86"/>
      <c r="E18" s="86"/>
      <c r="F18" s="86"/>
      <c r="G18" s="86"/>
      <c r="H18" s="86"/>
      <c r="I18" s="85"/>
    </row>
    <row r="19" spans="1:10">
      <c r="D19" s="85"/>
      <c r="E19" s="85"/>
    </row>
  </sheetData>
  <mergeCells count="22"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  <mergeCell ref="A9:A12"/>
    <mergeCell ref="B9:B12"/>
    <mergeCell ref="C9:E9"/>
    <mergeCell ref="F9:H9"/>
    <mergeCell ref="I9:J12"/>
    <mergeCell ref="C10:E10"/>
    <mergeCell ref="F10:H10"/>
    <mergeCell ref="I13:J13"/>
    <mergeCell ref="I14:J14"/>
    <mergeCell ref="I15:J15"/>
    <mergeCell ref="A16:B16"/>
    <mergeCell ref="I16:J16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N17"/>
  <sheetViews>
    <sheetView view="pageBreakPreview" zoomScale="90" zoomScaleSheetLayoutView="90" workbookViewId="0">
      <selection activeCell="F12" sqref="F12"/>
    </sheetView>
  </sheetViews>
  <sheetFormatPr defaultColWidth="10.42578125" defaultRowHeight="14.25"/>
  <cols>
    <col min="1" max="1" width="8.7109375" style="71" customWidth="1"/>
    <col min="2" max="2" width="23.5703125" style="62" customWidth="1"/>
    <col min="3" max="11" width="11" style="62" customWidth="1"/>
    <col min="12" max="12" width="23.5703125" style="62" customWidth="1"/>
    <col min="13" max="13" width="8.7109375" style="62" customWidth="1"/>
    <col min="14" max="16384" width="10.42578125" style="62"/>
  </cols>
  <sheetData>
    <row r="1" spans="1:14" s="61" customFormat="1" ht="25.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ht="18" customHeight="1">
      <c r="A3" s="163" t="s">
        <v>117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4" ht="18" customHeight="1">
      <c r="A4" s="208">
        <v>2019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ht="15.75" customHeight="1">
      <c r="A5" s="161" t="s">
        <v>75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4" s="72" customFormat="1" ht="15.6" customHeight="1">
      <c r="A6" s="188" t="s">
        <v>31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4" s="72" customFormat="1" ht="15.6" customHeight="1">
      <c r="A7" s="189">
        <v>2019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4" ht="16.5" customHeight="1">
      <c r="A8" s="138" t="s">
        <v>133</v>
      </c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40" t="s">
        <v>132</v>
      </c>
      <c r="M8" s="140"/>
    </row>
    <row r="9" spans="1:14" s="74" customFormat="1" ht="21.75" customHeight="1">
      <c r="A9" s="198" t="s">
        <v>76</v>
      </c>
      <c r="B9" s="201" t="s">
        <v>57</v>
      </c>
      <c r="C9" s="193" t="s">
        <v>77</v>
      </c>
      <c r="D9" s="193" t="s">
        <v>78</v>
      </c>
      <c r="E9" s="193" t="s">
        <v>79</v>
      </c>
      <c r="F9" s="193" t="s">
        <v>25</v>
      </c>
      <c r="G9" s="193"/>
      <c r="H9" s="193"/>
      <c r="I9" s="193" t="s">
        <v>23</v>
      </c>
      <c r="J9" s="193"/>
      <c r="K9" s="193"/>
      <c r="L9" s="205" t="s">
        <v>38</v>
      </c>
      <c r="M9" s="205"/>
    </row>
    <row r="10" spans="1:14" s="74" customFormat="1" ht="21.75" customHeight="1">
      <c r="A10" s="199"/>
      <c r="B10" s="202"/>
      <c r="C10" s="204"/>
      <c r="D10" s="204"/>
      <c r="E10" s="204"/>
      <c r="F10" s="196" t="s">
        <v>26</v>
      </c>
      <c r="G10" s="196"/>
      <c r="H10" s="196"/>
      <c r="I10" s="196" t="s">
        <v>24</v>
      </c>
      <c r="J10" s="196"/>
      <c r="K10" s="196"/>
      <c r="L10" s="206"/>
      <c r="M10" s="206"/>
    </row>
    <row r="11" spans="1:14" s="74" customFormat="1" ht="21.75" customHeight="1">
      <c r="A11" s="199"/>
      <c r="B11" s="202"/>
      <c r="C11" s="197" t="s">
        <v>80</v>
      </c>
      <c r="D11" s="197" t="s">
        <v>81</v>
      </c>
      <c r="E11" s="197" t="s">
        <v>82</v>
      </c>
      <c r="F11" s="93" t="s">
        <v>1</v>
      </c>
      <c r="G11" s="93" t="s">
        <v>83</v>
      </c>
      <c r="H11" s="93" t="s">
        <v>84</v>
      </c>
      <c r="I11" s="93" t="s">
        <v>1</v>
      </c>
      <c r="J11" s="93" t="s">
        <v>29</v>
      </c>
      <c r="K11" s="93" t="s">
        <v>27</v>
      </c>
      <c r="L11" s="206"/>
      <c r="M11" s="206"/>
    </row>
    <row r="12" spans="1:14" s="74" customFormat="1" ht="21.75" customHeight="1">
      <c r="A12" s="200"/>
      <c r="B12" s="203"/>
      <c r="C12" s="196"/>
      <c r="D12" s="196"/>
      <c r="E12" s="196"/>
      <c r="F12" s="94" t="s">
        <v>62</v>
      </c>
      <c r="G12" s="94" t="s">
        <v>85</v>
      </c>
      <c r="H12" s="94" t="s">
        <v>86</v>
      </c>
      <c r="I12" s="94" t="s">
        <v>62</v>
      </c>
      <c r="J12" s="94" t="s">
        <v>30</v>
      </c>
      <c r="K12" s="94" t="s">
        <v>28</v>
      </c>
      <c r="L12" s="207"/>
      <c r="M12" s="207"/>
    </row>
    <row r="13" spans="1:14" s="63" customFormat="1" ht="58.5" customHeight="1" thickBot="1">
      <c r="A13" s="65">
        <v>45</v>
      </c>
      <c r="B13" s="66" t="s">
        <v>105</v>
      </c>
      <c r="C13" s="75">
        <v>7657410</v>
      </c>
      <c r="D13" s="76">
        <v>461933</v>
      </c>
      <c r="E13" s="75">
        <v>8119343</v>
      </c>
      <c r="F13" s="75">
        <f>H13+G13</f>
        <v>1076793</v>
      </c>
      <c r="G13" s="76">
        <v>862433</v>
      </c>
      <c r="H13" s="76">
        <v>214360</v>
      </c>
      <c r="I13" s="75">
        <f>SUM(J13:K13)</f>
        <v>9196136</v>
      </c>
      <c r="J13" s="76">
        <v>1902911</v>
      </c>
      <c r="K13" s="76">
        <v>7293225</v>
      </c>
      <c r="L13" s="155" t="s">
        <v>106</v>
      </c>
      <c r="M13" s="155"/>
    </row>
    <row r="14" spans="1:14" s="63" customFormat="1" ht="58.5" customHeight="1" thickBot="1">
      <c r="A14" s="67">
        <v>46</v>
      </c>
      <c r="B14" s="68" t="s">
        <v>107</v>
      </c>
      <c r="C14" s="77">
        <v>12177158</v>
      </c>
      <c r="D14" s="78">
        <v>502229</v>
      </c>
      <c r="E14" s="77">
        <v>12679387</v>
      </c>
      <c r="F14" s="77">
        <f>H14+G14</f>
        <v>1699405</v>
      </c>
      <c r="G14" s="78">
        <v>1361216</v>
      </c>
      <c r="H14" s="78">
        <v>338189</v>
      </c>
      <c r="I14" s="77">
        <f>J14+K14</f>
        <v>14378792</v>
      </c>
      <c r="J14" s="78">
        <v>3708400</v>
      </c>
      <c r="K14" s="78">
        <v>10670392</v>
      </c>
      <c r="L14" s="156" t="s">
        <v>108</v>
      </c>
      <c r="M14" s="156"/>
    </row>
    <row r="15" spans="1:14" s="63" customFormat="1" ht="58.5" customHeight="1" thickTop="1">
      <c r="A15" s="69">
        <v>47</v>
      </c>
      <c r="B15" s="70" t="s">
        <v>109</v>
      </c>
      <c r="C15" s="96">
        <v>27217979</v>
      </c>
      <c r="D15" s="97">
        <v>1334835</v>
      </c>
      <c r="E15" s="96">
        <v>28552814</v>
      </c>
      <c r="F15" s="96">
        <f>H15+G15</f>
        <v>6141949</v>
      </c>
      <c r="G15" s="97">
        <v>5113857</v>
      </c>
      <c r="H15" s="97">
        <v>1028092</v>
      </c>
      <c r="I15" s="96">
        <f>J15+K15</f>
        <v>34694763</v>
      </c>
      <c r="J15" s="97">
        <v>8861052</v>
      </c>
      <c r="K15" s="97">
        <v>25833711</v>
      </c>
      <c r="L15" s="157" t="s">
        <v>110</v>
      </c>
      <c r="M15" s="157"/>
    </row>
    <row r="16" spans="1:14" s="63" customFormat="1" ht="58.5" customHeight="1">
      <c r="A16" s="191" t="s">
        <v>62</v>
      </c>
      <c r="B16" s="191"/>
      <c r="C16" s="98">
        <f t="shared" ref="C16:K16" si="0">SUM(C13:C15)</f>
        <v>47052547</v>
      </c>
      <c r="D16" s="98">
        <f t="shared" si="0"/>
        <v>2298997</v>
      </c>
      <c r="E16" s="98">
        <f t="shared" si="0"/>
        <v>49351544</v>
      </c>
      <c r="F16" s="98">
        <f t="shared" si="0"/>
        <v>8918147</v>
      </c>
      <c r="G16" s="98">
        <f t="shared" si="0"/>
        <v>7337506</v>
      </c>
      <c r="H16" s="98">
        <f t="shared" si="0"/>
        <v>1580641</v>
      </c>
      <c r="I16" s="98">
        <f t="shared" si="0"/>
        <v>58269691</v>
      </c>
      <c r="J16" s="98">
        <f t="shared" si="0"/>
        <v>14472363</v>
      </c>
      <c r="K16" s="98">
        <f t="shared" si="0"/>
        <v>43797328</v>
      </c>
      <c r="L16" s="192" t="s">
        <v>1</v>
      </c>
      <c r="M16" s="192"/>
    </row>
    <row r="17" spans="1:13" ht="15" customHeight="1">
      <c r="A17" s="194"/>
      <c r="B17" s="194"/>
      <c r="C17" s="194"/>
      <c r="D17" s="194"/>
      <c r="E17" s="194"/>
      <c r="F17" s="194"/>
      <c r="H17" s="195"/>
      <c r="I17" s="195"/>
      <c r="J17" s="195"/>
      <c r="K17" s="195"/>
      <c r="L17" s="195"/>
      <c r="M17" s="195"/>
    </row>
  </sheetData>
  <mergeCells count="29"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S32"/>
  <sheetViews>
    <sheetView view="pageBreakPreview" zoomScaleNormal="100" zoomScaleSheetLayoutView="100" workbookViewId="0">
      <selection activeCell="F12" sqref="F12"/>
    </sheetView>
  </sheetViews>
  <sheetFormatPr defaultRowHeight="12.75"/>
  <cols>
    <col min="1" max="17" width="8.7109375" customWidth="1"/>
    <col min="18" max="18" width="11.28515625" style="107" customWidth="1"/>
    <col min="19" max="19" width="60.85546875" customWidth="1"/>
  </cols>
  <sheetData>
    <row r="1" spans="1:19" ht="70.150000000000006" customHeight="1">
      <c r="A1" s="209" t="s">
        <v>145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ht="55.15" customHeight="1">
      <c r="A2" s="210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R2" s="108"/>
    </row>
    <row r="10" spans="1:19" ht="39" thickBot="1">
      <c r="R10" s="112">
        <v>8119343</v>
      </c>
      <c r="S10" s="106" t="s">
        <v>114</v>
      </c>
    </row>
    <row r="11" spans="1:19" ht="27" thickTop="1" thickBot="1">
      <c r="R11" s="112">
        <v>12679387</v>
      </c>
      <c r="S11" s="106" t="s">
        <v>115</v>
      </c>
    </row>
    <row r="12" spans="1:19" ht="27" thickTop="1" thickBot="1">
      <c r="R12" s="112">
        <v>28552814</v>
      </c>
      <c r="S12" s="106" t="s">
        <v>116</v>
      </c>
    </row>
    <row r="13" spans="1:19" ht="13.5" thickTop="1"/>
    <row r="32" spans="1:17">
      <c r="A32" s="211" t="s">
        <v>142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7"/>
  <sheetViews>
    <sheetView view="pageBreakPreview" topLeftCell="B4" zoomScaleSheetLayoutView="100" workbookViewId="0">
      <selection activeCell="Q14" sqref="Q14"/>
    </sheetView>
  </sheetViews>
  <sheetFormatPr defaultColWidth="10.42578125" defaultRowHeight="14.25"/>
  <cols>
    <col min="1" max="1" width="8.7109375" style="84" customWidth="1"/>
    <col min="2" max="2" width="35" style="72" customWidth="1"/>
    <col min="3" max="9" width="11" style="72" customWidth="1"/>
    <col min="10" max="10" width="35" style="72" customWidth="1"/>
    <col min="11" max="11" width="8.7109375" style="72" customWidth="1"/>
    <col min="12" max="12" width="14.5703125" style="72" customWidth="1"/>
    <col min="13" max="16384" width="10.42578125" style="72"/>
  </cols>
  <sheetData>
    <row r="1" spans="1:14" s="80" customFormat="1" ht="22.9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79"/>
      <c r="M1" s="79"/>
      <c r="N1" s="79"/>
    </row>
    <row r="2" spans="1:14" ht="18" customHeight="1">
      <c r="A2" s="186" t="s">
        <v>35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4" ht="18" customHeight="1">
      <c r="A3" s="190" t="s">
        <v>117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4" ht="15.75" customHeight="1">
      <c r="A4" s="187">
        <v>2019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4" ht="15.75" customHeight="1">
      <c r="A5" s="188" t="s">
        <v>87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4" ht="15.6" customHeight="1">
      <c r="A6" s="188" t="s">
        <v>31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09"/>
      <c r="M6" s="109"/>
    </row>
    <row r="7" spans="1:14" ht="15.6" customHeight="1">
      <c r="A7" s="189">
        <v>2019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09"/>
      <c r="M7" s="109"/>
    </row>
    <row r="8" spans="1:14" s="81" customFormat="1" ht="15.75">
      <c r="A8" s="234" t="s">
        <v>131</v>
      </c>
      <c r="B8" s="234"/>
      <c r="C8" s="235"/>
      <c r="D8" s="235"/>
      <c r="E8" s="235"/>
      <c r="F8" s="235"/>
      <c r="G8" s="235"/>
      <c r="H8" s="235"/>
      <c r="I8" s="235"/>
      <c r="J8" s="236" t="s">
        <v>130</v>
      </c>
      <c r="K8" s="236"/>
    </row>
    <row r="9" spans="1:14" s="81" customFormat="1" ht="39" customHeight="1">
      <c r="A9" s="228" t="s">
        <v>88</v>
      </c>
      <c r="B9" s="231" t="s">
        <v>57</v>
      </c>
      <c r="C9" s="221" t="s">
        <v>36</v>
      </c>
      <c r="D9" s="221"/>
      <c r="E9" s="221" t="s">
        <v>89</v>
      </c>
      <c r="F9" s="221" t="s">
        <v>90</v>
      </c>
      <c r="G9" s="221" t="s">
        <v>91</v>
      </c>
      <c r="H9" s="221" t="s">
        <v>92</v>
      </c>
      <c r="I9" s="221" t="s">
        <v>37</v>
      </c>
      <c r="J9" s="223" t="s">
        <v>38</v>
      </c>
      <c r="K9" s="223"/>
    </row>
    <row r="10" spans="1:14" s="81" customFormat="1" ht="32.25" customHeight="1">
      <c r="A10" s="229"/>
      <c r="B10" s="232"/>
      <c r="C10" s="226" t="s">
        <v>93</v>
      </c>
      <c r="D10" s="226"/>
      <c r="E10" s="222"/>
      <c r="F10" s="222"/>
      <c r="G10" s="222"/>
      <c r="H10" s="222"/>
      <c r="I10" s="222"/>
      <c r="J10" s="224"/>
      <c r="K10" s="224"/>
    </row>
    <row r="11" spans="1:14" s="81" customFormat="1" ht="39" customHeight="1">
      <c r="A11" s="229"/>
      <c r="B11" s="232"/>
      <c r="C11" s="95" t="s">
        <v>39</v>
      </c>
      <c r="D11" s="95" t="s">
        <v>40</v>
      </c>
      <c r="E11" s="227" t="s">
        <v>94</v>
      </c>
      <c r="F11" s="227" t="s">
        <v>95</v>
      </c>
      <c r="G11" s="227" t="s">
        <v>96</v>
      </c>
      <c r="H11" s="227" t="s">
        <v>97</v>
      </c>
      <c r="I11" s="227" t="s">
        <v>98</v>
      </c>
      <c r="J11" s="224"/>
      <c r="K11" s="224"/>
    </row>
    <row r="12" spans="1:14" s="81" customFormat="1" ht="61.5" customHeight="1">
      <c r="A12" s="230"/>
      <c r="B12" s="233"/>
      <c r="C12" s="92" t="s">
        <v>41</v>
      </c>
      <c r="D12" s="92" t="s">
        <v>42</v>
      </c>
      <c r="E12" s="226"/>
      <c r="F12" s="226"/>
      <c r="G12" s="226"/>
      <c r="H12" s="226"/>
      <c r="I12" s="226"/>
      <c r="J12" s="225"/>
      <c r="K12" s="225"/>
    </row>
    <row r="13" spans="1:14" s="81" customFormat="1" ht="60" customHeight="1" thickBot="1">
      <c r="A13" s="99">
        <v>45</v>
      </c>
      <c r="B13" s="100" t="s">
        <v>105</v>
      </c>
      <c r="C13" s="127">
        <v>6074007</v>
      </c>
      <c r="D13" s="127">
        <v>1583403</v>
      </c>
      <c r="E13" s="127">
        <v>425230</v>
      </c>
      <c r="F13" s="127">
        <v>481624</v>
      </c>
      <c r="G13" s="131">
        <v>9.3800000000000008</v>
      </c>
      <c r="H13" s="131">
        <v>2.33</v>
      </c>
      <c r="I13" s="127">
        <v>83667</v>
      </c>
      <c r="J13" s="212" t="s">
        <v>106</v>
      </c>
      <c r="K13" s="213"/>
    </row>
    <row r="14" spans="1:14" s="81" customFormat="1" ht="60" customHeight="1" thickBot="1">
      <c r="A14" s="67">
        <v>46</v>
      </c>
      <c r="B14" s="68" t="s">
        <v>107</v>
      </c>
      <c r="C14" s="128">
        <v>9919406</v>
      </c>
      <c r="D14" s="128">
        <v>2257753</v>
      </c>
      <c r="E14" s="128">
        <v>373011</v>
      </c>
      <c r="F14" s="128">
        <v>423005</v>
      </c>
      <c r="G14" s="132">
        <v>9.4700000000000006</v>
      </c>
      <c r="H14" s="132">
        <v>2.35</v>
      </c>
      <c r="I14" s="128">
        <v>66938</v>
      </c>
      <c r="J14" s="214" t="s">
        <v>108</v>
      </c>
      <c r="K14" s="215"/>
    </row>
    <row r="15" spans="1:14" s="81" customFormat="1" ht="43.5" customHeight="1">
      <c r="A15" s="101">
        <v>47</v>
      </c>
      <c r="B15" s="102" t="s">
        <v>109</v>
      </c>
      <c r="C15" s="129">
        <v>19770259</v>
      </c>
      <c r="D15" s="129">
        <v>747721</v>
      </c>
      <c r="E15" s="129">
        <v>177492</v>
      </c>
      <c r="F15" s="129">
        <v>215672</v>
      </c>
      <c r="G15" s="133">
        <v>14.74</v>
      </c>
      <c r="H15" s="133">
        <v>2.96</v>
      </c>
      <c r="I15" s="129">
        <v>46747</v>
      </c>
      <c r="J15" s="216" t="s">
        <v>110</v>
      </c>
      <c r="K15" s="217"/>
    </row>
    <row r="16" spans="1:14" s="81" customFormat="1" ht="50.25" customHeight="1">
      <c r="A16" s="218" t="s">
        <v>62</v>
      </c>
      <c r="B16" s="218"/>
      <c r="C16" s="130">
        <v>35763671</v>
      </c>
      <c r="D16" s="130">
        <v>11288876</v>
      </c>
      <c r="E16" s="130">
        <v>230664</v>
      </c>
      <c r="F16" s="130">
        <v>272347</v>
      </c>
      <c r="G16" s="134">
        <v>12.59</v>
      </c>
      <c r="H16" s="134">
        <v>2.71</v>
      </c>
      <c r="I16" s="130">
        <v>53256</v>
      </c>
      <c r="J16" s="219" t="s">
        <v>1</v>
      </c>
      <c r="K16" s="220"/>
    </row>
    <row r="17" spans="1:11" s="81" customFormat="1" ht="15">
      <c r="A17" s="82" t="s">
        <v>99</v>
      </c>
      <c r="K17" s="83" t="s">
        <v>100</v>
      </c>
    </row>
  </sheetData>
  <mergeCells count="30"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  <mergeCell ref="A9:A12"/>
    <mergeCell ref="B9:B12"/>
    <mergeCell ref="C9:D9"/>
    <mergeCell ref="E9:E10"/>
    <mergeCell ref="F9:F10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J13:K13"/>
    <mergeCell ref="J14:K14"/>
    <mergeCell ref="J15:K15"/>
    <mergeCell ref="A16:B16"/>
    <mergeCell ref="J16:K16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30"/>
  <sheetViews>
    <sheetView view="pageBreakPreview" zoomScale="90" zoomScaleSheetLayoutView="90" workbookViewId="0">
      <selection activeCell="F12" sqref="F12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3" width="8.85546875" style="1" bestFit="1" customWidth="1"/>
    <col min="4" max="4" width="8.140625" style="1" customWidth="1"/>
    <col min="5" max="5" width="8.4257812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3"/>
  </cols>
  <sheetData>
    <row r="1" spans="1:16" s="110" customFormat="1" ht="21" customHeight="1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37" customFormat="1" ht="17.25" customHeight="1">
      <c r="A2" s="33" t="s">
        <v>43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5"/>
      <c r="P2" s="36"/>
    </row>
    <row r="3" spans="1:16" s="38" customFormat="1" ht="17.25" customHeight="1">
      <c r="A3" s="33" t="s">
        <v>147</v>
      </c>
      <c r="B3" s="33"/>
      <c r="C3" s="33"/>
      <c r="D3" s="33"/>
      <c r="E3" s="33"/>
      <c r="F3" s="33"/>
      <c r="G3" s="33"/>
      <c r="H3" s="33"/>
      <c r="I3" s="36"/>
      <c r="J3" s="36"/>
      <c r="K3" s="36"/>
      <c r="L3" s="36"/>
      <c r="M3" s="36"/>
      <c r="N3" s="36"/>
      <c r="O3" s="36"/>
      <c r="P3" s="36"/>
    </row>
    <row r="4" spans="1:16" s="41" customFormat="1" ht="15.75" customHeight="1">
      <c r="A4" s="32" t="s">
        <v>44</v>
      </c>
      <c r="B4" s="32"/>
      <c r="C4" s="32"/>
      <c r="D4" s="32"/>
      <c r="E4" s="32"/>
      <c r="F4" s="32"/>
      <c r="G4" s="32"/>
      <c r="H4" s="32"/>
      <c r="I4" s="42"/>
      <c r="J4" s="42"/>
      <c r="K4" s="42"/>
      <c r="L4" s="42"/>
      <c r="M4" s="42"/>
      <c r="N4" s="42"/>
      <c r="O4" s="42"/>
      <c r="P4" s="43"/>
    </row>
    <row r="5" spans="1:16" s="41" customFormat="1" ht="15.75">
      <c r="A5" s="40" t="s">
        <v>147</v>
      </c>
      <c r="B5" s="40"/>
      <c r="C5" s="40"/>
      <c r="D5" s="40"/>
      <c r="E5" s="40"/>
      <c r="F5" s="40"/>
      <c r="G5" s="40"/>
      <c r="H5" s="40"/>
      <c r="I5" s="42"/>
      <c r="J5" s="42"/>
      <c r="K5" s="42"/>
      <c r="L5" s="42"/>
      <c r="M5" s="42"/>
      <c r="N5" s="42"/>
      <c r="O5" s="42"/>
      <c r="P5" s="43"/>
    </row>
    <row r="6" spans="1:16" s="41" customFormat="1" ht="21.75" customHeight="1">
      <c r="A6" s="25" t="s">
        <v>129</v>
      </c>
      <c r="B6" s="39"/>
      <c r="C6" s="39"/>
      <c r="D6" s="39"/>
      <c r="E6" s="39"/>
      <c r="F6" s="39"/>
      <c r="G6" s="39"/>
      <c r="H6" s="39"/>
      <c r="I6" s="42"/>
      <c r="J6" s="42"/>
      <c r="K6" s="42"/>
      <c r="L6" s="42"/>
      <c r="M6" s="42"/>
      <c r="N6" s="42"/>
      <c r="O6" s="39" t="s">
        <v>128</v>
      </c>
      <c r="P6" s="39" t="s">
        <v>118</v>
      </c>
    </row>
    <row r="7" spans="1:16" s="2" customFormat="1" ht="16.5" customHeight="1" thickBot="1">
      <c r="A7" s="239" t="s">
        <v>5</v>
      </c>
      <c r="B7" s="239"/>
      <c r="C7" s="242">
        <v>2019</v>
      </c>
      <c r="D7" s="243"/>
      <c r="E7" s="244"/>
      <c r="F7" s="242">
        <v>2018</v>
      </c>
      <c r="G7" s="243"/>
      <c r="H7" s="244"/>
      <c r="I7" s="242">
        <v>2017</v>
      </c>
      <c r="J7" s="243"/>
      <c r="K7" s="244"/>
      <c r="L7" s="242">
        <v>2016</v>
      </c>
      <c r="M7" s="243"/>
      <c r="N7" s="244"/>
      <c r="O7" s="245" t="s">
        <v>4</v>
      </c>
      <c r="P7" s="245"/>
    </row>
    <row r="8" spans="1:16" s="2" customFormat="1" ht="16.5" customHeight="1" thickTop="1" thickBot="1">
      <c r="A8" s="240"/>
      <c r="B8" s="240"/>
      <c r="C8" s="248" t="s">
        <v>119</v>
      </c>
      <c r="D8" s="250" t="s">
        <v>120</v>
      </c>
      <c r="E8" s="250" t="s">
        <v>121</v>
      </c>
      <c r="F8" s="248" t="s">
        <v>119</v>
      </c>
      <c r="G8" s="250" t="s">
        <v>120</v>
      </c>
      <c r="H8" s="250" t="s">
        <v>121</v>
      </c>
      <c r="I8" s="248" t="s">
        <v>119</v>
      </c>
      <c r="J8" s="250" t="s">
        <v>120</v>
      </c>
      <c r="K8" s="250" t="s">
        <v>121</v>
      </c>
      <c r="L8" s="248" t="s">
        <v>53</v>
      </c>
      <c r="M8" s="250" t="s">
        <v>46</v>
      </c>
      <c r="N8" s="250" t="s">
        <v>45</v>
      </c>
      <c r="O8" s="246"/>
      <c r="P8" s="246"/>
    </row>
    <row r="9" spans="1:16" s="2" customFormat="1" ht="16.149999999999999" customHeight="1" thickTop="1">
      <c r="A9" s="241"/>
      <c r="B9" s="241"/>
      <c r="C9" s="249"/>
      <c r="D9" s="251"/>
      <c r="E9" s="251"/>
      <c r="F9" s="249"/>
      <c r="G9" s="251"/>
      <c r="H9" s="251"/>
      <c r="I9" s="249"/>
      <c r="J9" s="251"/>
      <c r="K9" s="251"/>
      <c r="L9" s="249"/>
      <c r="M9" s="251"/>
      <c r="N9" s="251"/>
      <c r="O9" s="247"/>
      <c r="P9" s="247"/>
    </row>
    <row r="10" spans="1:16" s="4" customFormat="1" ht="38.25" customHeight="1" thickBot="1">
      <c r="A10" s="262" t="s">
        <v>7</v>
      </c>
      <c r="B10" s="263"/>
      <c r="C10" s="53">
        <v>97032</v>
      </c>
      <c r="D10" s="44">
        <v>66277</v>
      </c>
      <c r="E10" s="87">
        <v>42645</v>
      </c>
      <c r="F10" s="53">
        <v>86775</v>
      </c>
      <c r="G10" s="44">
        <v>64370</v>
      </c>
      <c r="H10" s="87">
        <v>41450</v>
      </c>
      <c r="I10" s="53">
        <v>85833</v>
      </c>
      <c r="J10" s="44">
        <v>64059</v>
      </c>
      <c r="K10" s="87">
        <v>41285</v>
      </c>
      <c r="L10" s="53">
        <v>195412</v>
      </c>
      <c r="M10" s="44">
        <v>64767</v>
      </c>
      <c r="N10" s="87">
        <v>41638</v>
      </c>
      <c r="O10" s="264" t="s">
        <v>6</v>
      </c>
      <c r="P10" s="265"/>
    </row>
    <row r="11" spans="1:16" s="4" customFormat="1" ht="38.25" customHeight="1" thickTop="1" thickBot="1">
      <c r="A11" s="254" t="s">
        <v>9</v>
      </c>
      <c r="B11" s="255"/>
      <c r="C11" s="54">
        <v>16329</v>
      </c>
      <c r="D11" s="45">
        <v>12336</v>
      </c>
      <c r="E11" s="88">
        <v>13966</v>
      </c>
      <c r="F11" s="54">
        <v>14019</v>
      </c>
      <c r="G11" s="45">
        <v>12741</v>
      </c>
      <c r="H11" s="88">
        <v>14441</v>
      </c>
      <c r="I11" s="54">
        <v>14666</v>
      </c>
      <c r="J11" s="45">
        <v>22099</v>
      </c>
      <c r="K11" s="88">
        <v>15507</v>
      </c>
      <c r="L11" s="54">
        <v>14290</v>
      </c>
      <c r="M11" s="45">
        <v>14028</v>
      </c>
      <c r="N11" s="88">
        <v>15909</v>
      </c>
      <c r="O11" s="256" t="s">
        <v>8</v>
      </c>
      <c r="P11" s="257"/>
    </row>
    <row r="12" spans="1:16" s="4" customFormat="1" ht="38.25" customHeight="1" thickTop="1" thickBot="1">
      <c r="A12" s="258" t="s">
        <v>12</v>
      </c>
      <c r="B12" s="259"/>
      <c r="C12" s="55">
        <v>37128</v>
      </c>
      <c r="D12" s="46">
        <v>29345</v>
      </c>
      <c r="E12" s="89">
        <v>10971</v>
      </c>
      <c r="F12" s="55">
        <v>36165</v>
      </c>
      <c r="G12" s="46">
        <v>28703</v>
      </c>
      <c r="H12" s="89">
        <v>10743</v>
      </c>
      <c r="I12" s="55">
        <v>29598</v>
      </c>
      <c r="J12" s="46">
        <v>27835</v>
      </c>
      <c r="K12" s="89">
        <v>10503</v>
      </c>
      <c r="L12" s="55">
        <v>29199</v>
      </c>
      <c r="M12" s="46">
        <v>27861</v>
      </c>
      <c r="N12" s="89">
        <v>10432</v>
      </c>
      <c r="O12" s="260" t="s">
        <v>47</v>
      </c>
      <c r="P12" s="261"/>
    </row>
    <row r="13" spans="1:16" s="4" customFormat="1" ht="38.25" customHeight="1" thickTop="1" thickBot="1">
      <c r="A13" s="254" t="s">
        <v>51</v>
      </c>
      <c r="B13" s="255"/>
      <c r="C13" s="54">
        <v>37971</v>
      </c>
      <c r="D13" s="45">
        <v>37474</v>
      </c>
      <c r="E13" s="88">
        <v>10697</v>
      </c>
      <c r="F13" s="54">
        <v>29002</v>
      </c>
      <c r="G13" s="45">
        <v>37471</v>
      </c>
      <c r="H13" s="88">
        <v>10714</v>
      </c>
      <c r="I13" s="54">
        <v>25478</v>
      </c>
      <c r="J13" s="45">
        <v>36890</v>
      </c>
      <c r="K13" s="88">
        <v>10551</v>
      </c>
      <c r="L13" s="54">
        <v>41388</v>
      </c>
      <c r="M13" s="45">
        <v>36684</v>
      </c>
      <c r="N13" s="88">
        <v>10471</v>
      </c>
      <c r="O13" s="256" t="s">
        <v>10</v>
      </c>
      <c r="P13" s="257"/>
    </row>
    <row r="14" spans="1:16" s="4" customFormat="1" ht="38.25" customHeight="1" thickTop="1" thickBot="1">
      <c r="A14" s="258" t="s">
        <v>14</v>
      </c>
      <c r="B14" s="259"/>
      <c r="C14" s="55">
        <v>232967</v>
      </c>
      <c r="D14" s="46">
        <v>125710</v>
      </c>
      <c r="E14" s="55">
        <v>304206</v>
      </c>
      <c r="F14" s="55">
        <v>163708</v>
      </c>
      <c r="G14" s="46">
        <v>122933</v>
      </c>
      <c r="H14" s="55">
        <v>289498</v>
      </c>
      <c r="I14" s="55">
        <v>122127</v>
      </c>
      <c r="J14" s="46">
        <v>106253</v>
      </c>
      <c r="K14" s="55">
        <v>240439</v>
      </c>
      <c r="L14" s="55">
        <v>129324</v>
      </c>
      <c r="M14" s="46">
        <v>99746</v>
      </c>
      <c r="N14" s="55">
        <v>226307</v>
      </c>
      <c r="O14" s="260" t="s">
        <v>13</v>
      </c>
      <c r="P14" s="261"/>
    </row>
    <row r="15" spans="1:16" s="4" customFormat="1" ht="38.25" customHeight="1" thickTop="1">
      <c r="A15" s="266" t="s">
        <v>16</v>
      </c>
      <c r="B15" s="267"/>
      <c r="C15" s="56">
        <v>178895</v>
      </c>
      <c r="D15" s="47">
        <v>55158</v>
      </c>
      <c r="E15" s="56">
        <v>194163</v>
      </c>
      <c r="F15" s="56">
        <v>164033</v>
      </c>
      <c r="G15" s="47">
        <v>53938</v>
      </c>
      <c r="H15" s="56">
        <v>180976</v>
      </c>
      <c r="I15" s="56">
        <v>111482</v>
      </c>
      <c r="J15" s="47">
        <v>41197</v>
      </c>
      <c r="K15" s="56">
        <v>128748</v>
      </c>
      <c r="L15" s="56">
        <v>125905</v>
      </c>
      <c r="M15" s="47">
        <v>44159</v>
      </c>
      <c r="N15" s="56">
        <v>140498</v>
      </c>
      <c r="O15" s="268" t="s">
        <v>15</v>
      </c>
      <c r="P15" s="269"/>
    </row>
    <row r="16" spans="1:16" s="4" customFormat="1" ht="38.25" customHeight="1">
      <c r="A16" s="252" t="s">
        <v>3</v>
      </c>
      <c r="B16" s="252"/>
      <c r="C16" s="59">
        <f t="shared" ref="C16:H16" si="0">SUM(C10:C15)</f>
        <v>600322</v>
      </c>
      <c r="D16" s="59">
        <f t="shared" si="0"/>
        <v>326300</v>
      </c>
      <c r="E16" s="59">
        <f t="shared" si="0"/>
        <v>576648</v>
      </c>
      <c r="F16" s="59">
        <f t="shared" si="0"/>
        <v>493702</v>
      </c>
      <c r="G16" s="59">
        <f t="shared" si="0"/>
        <v>320156</v>
      </c>
      <c r="H16" s="59">
        <f t="shared" si="0"/>
        <v>547822</v>
      </c>
      <c r="I16" s="59">
        <f t="shared" ref="I16:N16" si="1">SUM(I10:I15)</f>
        <v>389184</v>
      </c>
      <c r="J16" s="59">
        <f t="shared" si="1"/>
        <v>298333</v>
      </c>
      <c r="K16" s="59">
        <f t="shared" si="1"/>
        <v>447033</v>
      </c>
      <c r="L16" s="59">
        <f t="shared" si="1"/>
        <v>535518</v>
      </c>
      <c r="M16" s="59">
        <f t="shared" si="1"/>
        <v>287245</v>
      </c>
      <c r="N16" s="59">
        <f t="shared" si="1"/>
        <v>445255</v>
      </c>
      <c r="O16" s="253" t="s">
        <v>2</v>
      </c>
      <c r="P16" s="253"/>
    </row>
    <row r="17" spans="1:16">
      <c r="A17" s="5"/>
      <c r="B17" s="5"/>
      <c r="C17" s="5"/>
      <c r="D17" s="5"/>
      <c r="E17" s="5"/>
      <c r="F17" s="5"/>
      <c r="G17" s="5"/>
      <c r="H17" s="5"/>
      <c r="P17" s="6"/>
    </row>
    <row r="19" spans="1:16">
      <c r="B19" s="3"/>
      <c r="C19" s="3"/>
      <c r="D19" s="3"/>
      <c r="E19" s="3"/>
      <c r="F19" s="3"/>
      <c r="G19" s="3"/>
      <c r="H19" s="3"/>
    </row>
    <row r="20" spans="1:16">
      <c r="B20" s="3"/>
      <c r="C20" s="3"/>
      <c r="D20" s="3"/>
      <c r="E20" s="3"/>
      <c r="F20" s="3"/>
      <c r="G20" s="3"/>
      <c r="H20" s="3"/>
    </row>
    <row r="21" spans="1:16" ht="13.5" customHeight="1">
      <c r="B21" s="3"/>
      <c r="C21" s="3"/>
      <c r="D21" s="3"/>
      <c r="E21" s="3"/>
      <c r="F21" s="3"/>
      <c r="G21" s="3"/>
      <c r="H21" s="3"/>
    </row>
    <row r="22" spans="1:16" ht="13.5" customHeight="1">
      <c r="B22" s="3"/>
      <c r="C22" s="3"/>
      <c r="D22" s="3"/>
      <c r="E22" s="3"/>
      <c r="F22" s="3"/>
      <c r="G22" s="3"/>
      <c r="H22" s="3"/>
    </row>
    <row r="23" spans="1:16">
      <c r="B23" s="3"/>
      <c r="C23" s="3"/>
      <c r="D23" s="3"/>
      <c r="E23" s="3"/>
      <c r="F23" s="3"/>
      <c r="G23" s="3"/>
      <c r="H23" s="3"/>
    </row>
    <row r="24" spans="1:16">
      <c r="B24" s="3"/>
      <c r="C24" s="3"/>
      <c r="D24" s="3"/>
      <c r="E24" s="3"/>
      <c r="F24" s="3"/>
      <c r="G24" s="3"/>
      <c r="H24" s="3"/>
    </row>
    <row r="25" spans="1:16">
      <c r="B25" s="3"/>
      <c r="C25" s="3"/>
      <c r="D25" s="3"/>
      <c r="E25" s="3"/>
      <c r="F25" s="3"/>
      <c r="G25" s="3"/>
      <c r="H25" s="3"/>
    </row>
    <row r="26" spans="1:16">
      <c r="B26" s="3"/>
      <c r="C26" s="3"/>
      <c r="D26" s="3"/>
      <c r="E26" s="3"/>
      <c r="F26" s="3"/>
      <c r="G26" s="3"/>
      <c r="H26" s="3"/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33">
    <mergeCell ref="C8:C9"/>
    <mergeCell ref="D8:D9"/>
    <mergeCell ref="E8:E9"/>
    <mergeCell ref="A11:B11"/>
    <mergeCell ref="O11:P11"/>
    <mergeCell ref="A12:B12"/>
    <mergeCell ref="O12:P12"/>
    <mergeCell ref="A10:B10"/>
    <mergeCell ref="O10:P10"/>
    <mergeCell ref="A15:B15"/>
    <mergeCell ref="O15:P15"/>
    <mergeCell ref="A16:B16"/>
    <mergeCell ref="O16:P16"/>
    <mergeCell ref="A13:B13"/>
    <mergeCell ref="O13:P13"/>
    <mergeCell ref="A14:B14"/>
    <mergeCell ref="O14:P14"/>
    <mergeCell ref="A1:P1"/>
    <mergeCell ref="A7:B9"/>
    <mergeCell ref="I7:K7"/>
    <mergeCell ref="L7:N7"/>
    <mergeCell ref="O7:P9"/>
    <mergeCell ref="I8:I9"/>
    <mergeCell ref="J8:J9"/>
    <mergeCell ref="K8:K9"/>
    <mergeCell ref="L8:L9"/>
    <mergeCell ref="F7:H7"/>
    <mergeCell ref="G8:G9"/>
    <mergeCell ref="H8:H9"/>
    <mergeCell ref="M8:M9"/>
    <mergeCell ref="N8:N9"/>
    <mergeCell ref="C7:E7"/>
    <mergeCell ref="F8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0"/>
  <sheetViews>
    <sheetView showGridLines="0" view="pageBreakPreview" zoomScale="110" zoomScaleSheetLayoutView="110" workbookViewId="0">
      <selection activeCell="F12" sqref="F12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3"/>
  </cols>
  <sheetData>
    <row r="1" spans="1:15" s="110" customFormat="1" ht="24" customHeight="1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5" s="37" customFormat="1" ht="17.2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6"/>
    </row>
    <row r="3" spans="1:15" s="38" customFormat="1" ht="17.25" customHeight="1">
      <c r="A3" s="33" t="s">
        <v>147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s="41" customFormat="1" ht="15.75" customHeight="1">
      <c r="A4" s="32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s="41" customFormat="1" ht="15.75">
      <c r="A5" s="40" t="s">
        <v>147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s="41" customFormat="1" ht="21.75" customHeight="1">
      <c r="A6" s="25" t="s">
        <v>126</v>
      </c>
      <c r="B6" s="42"/>
      <c r="C6" s="42"/>
      <c r="D6" s="42"/>
      <c r="E6" s="42"/>
      <c r="F6" s="42"/>
      <c r="G6" s="42"/>
      <c r="H6" s="42"/>
      <c r="I6" s="42"/>
      <c r="J6" s="42"/>
      <c r="L6" s="39" t="s">
        <v>127</v>
      </c>
    </row>
    <row r="7" spans="1:15" s="2" customFormat="1" ht="16.5" customHeight="1" thickBot="1">
      <c r="A7" s="239" t="s">
        <v>5</v>
      </c>
      <c r="B7" s="239"/>
      <c r="C7" s="270">
        <v>2019</v>
      </c>
      <c r="D7" s="270"/>
      <c r="E7" s="270">
        <v>2018</v>
      </c>
      <c r="F7" s="270"/>
      <c r="G7" s="270">
        <v>2017</v>
      </c>
      <c r="H7" s="270"/>
      <c r="I7" s="270">
        <v>2016</v>
      </c>
      <c r="J7" s="270"/>
      <c r="K7" s="245" t="s">
        <v>4</v>
      </c>
      <c r="L7" s="245"/>
    </row>
    <row r="8" spans="1:15" s="2" customFormat="1" ht="18.75" customHeight="1" thickTop="1" thickBot="1">
      <c r="A8" s="240"/>
      <c r="B8" s="240"/>
      <c r="C8" s="250" t="s">
        <v>17</v>
      </c>
      <c r="D8" s="250" t="s">
        <v>119</v>
      </c>
      <c r="E8" s="250" t="s">
        <v>17</v>
      </c>
      <c r="F8" s="250" t="s">
        <v>119</v>
      </c>
      <c r="G8" s="250" t="s">
        <v>17</v>
      </c>
      <c r="H8" s="250" t="s">
        <v>34</v>
      </c>
      <c r="I8" s="250" t="s">
        <v>17</v>
      </c>
      <c r="J8" s="250" t="s">
        <v>34</v>
      </c>
      <c r="K8" s="246"/>
      <c r="L8" s="246"/>
    </row>
    <row r="9" spans="1:15" s="2" customFormat="1" ht="18.75" customHeight="1" thickTop="1">
      <c r="A9" s="241"/>
      <c r="B9" s="241"/>
      <c r="C9" s="251"/>
      <c r="D9" s="251"/>
      <c r="E9" s="251"/>
      <c r="F9" s="251"/>
      <c r="G9" s="251"/>
      <c r="H9" s="251"/>
      <c r="I9" s="251"/>
      <c r="J9" s="251"/>
      <c r="K9" s="247"/>
      <c r="L9" s="247"/>
    </row>
    <row r="10" spans="1:15" s="4" customFormat="1" ht="38.25" customHeight="1" thickBot="1">
      <c r="A10" s="262" t="s">
        <v>7</v>
      </c>
      <c r="B10" s="263"/>
      <c r="C10" s="48">
        <f>D10/D16*100</f>
        <v>16.163325681884054</v>
      </c>
      <c r="D10" s="53">
        <v>97032</v>
      </c>
      <c r="E10" s="48">
        <f>F10/F16*100</f>
        <v>17.576392236612371</v>
      </c>
      <c r="F10" s="53">
        <v>86775</v>
      </c>
      <c r="G10" s="48">
        <f>H10/H16*100</f>
        <v>22.054606561420819</v>
      </c>
      <c r="H10" s="53">
        <v>85833</v>
      </c>
      <c r="I10" s="48">
        <f>(J10/J16)*100</f>
        <v>36.490276704051034</v>
      </c>
      <c r="J10" s="53">
        <v>195412</v>
      </c>
      <c r="K10" s="264" t="s">
        <v>6</v>
      </c>
      <c r="L10" s="265"/>
      <c r="O10" s="52"/>
    </row>
    <row r="11" spans="1:15" s="4" customFormat="1" ht="38.25" customHeight="1" thickTop="1" thickBot="1">
      <c r="A11" s="254" t="s">
        <v>9</v>
      </c>
      <c r="B11" s="255"/>
      <c r="C11" s="111">
        <f>D11/D16*100</f>
        <v>2.7200402450684802</v>
      </c>
      <c r="D11" s="54">
        <v>16329</v>
      </c>
      <c r="E11" s="49">
        <f>F11/F16*100</f>
        <v>2.8395671883038758</v>
      </c>
      <c r="F11" s="54">
        <v>14019</v>
      </c>
      <c r="G11" s="49">
        <f>H11/H16*100</f>
        <v>3.7683974675217891</v>
      </c>
      <c r="H11" s="54">
        <v>14666</v>
      </c>
      <c r="I11" s="49">
        <f>(J11/J16)*100</f>
        <v>2.668444384689217</v>
      </c>
      <c r="J11" s="54">
        <v>14290</v>
      </c>
      <c r="K11" s="256" t="s">
        <v>8</v>
      </c>
      <c r="L11" s="257"/>
      <c r="O11" s="52"/>
    </row>
    <row r="12" spans="1:15" s="4" customFormat="1" ht="38.25" customHeight="1" thickTop="1" thickBot="1">
      <c r="A12" s="258" t="s">
        <v>12</v>
      </c>
      <c r="B12" s="259"/>
      <c r="C12" s="48">
        <f>D12/D16*100</f>
        <v>6.1846808879234816</v>
      </c>
      <c r="D12" s="55">
        <v>37128</v>
      </c>
      <c r="E12" s="50">
        <f>F12/F16*100</f>
        <v>7.3252690894507211</v>
      </c>
      <c r="F12" s="55">
        <v>36165</v>
      </c>
      <c r="G12" s="50">
        <f>H12/H16*100</f>
        <v>7.6051430685742476</v>
      </c>
      <c r="H12" s="55">
        <v>29598</v>
      </c>
      <c r="I12" s="50">
        <f>(J12/J16)*100</f>
        <v>5.452477787861473</v>
      </c>
      <c r="J12" s="55">
        <v>29199</v>
      </c>
      <c r="K12" s="272" t="s">
        <v>11</v>
      </c>
      <c r="L12" s="273"/>
      <c r="O12" s="52"/>
    </row>
    <row r="13" spans="1:15" s="4" customFormat="1" ht="38.25" customHeight="1" thickTop="1" thickBot="1">
      <c r="A13" s="254" t="s">
        <v>33</v>
      </c>
      <c r="B13" s="255"/>
      <c r="C13" s="111">
        <f>D13/D16*100</f>
        <v>6.3251055267006713</v>
      </c>
      <c r="D13" s="54">
        <v>37971</v>
      </c>
      <c r="E13" s="49">
        <f>F13/F16*100</f>
        <v>5.874393865125116</v>
      </c>
      <c r="F13" s="54">
        <v>29002</v>
      </c>
      <c r="G13" s="49">
        <f>H13/H16*100</f>
        <v>6.5465178424601218</v>
      </c>
      <c r="H13" s="54">
        <v>25478</v>
      </c>
      <c r="I13" s="49">
        <f>(J13/J16)*100</f>
        <v>7.7285917560194051</v>
      </c>
      <c r="J13" s="54">
        <v>41388</v>
      </c>
      <c r="K13" s="256" t="s">
        <v>10</v>
      </c>
      <c r="L13" s="257"/>
      <c r="O13" s="52"/>
    </row>
    <row r="14" spans="1:15" s="4" customFormat="1" ht="38.25" customHeight="1" thickTop="1" thickBot="1">
      <c r="A14" s="258" t="s">
        <v>14</v>
      </c>
      <c r="B14" s="259"/>
      <c r="C14" s="48">
        <f>D14/D16*100</f>
        <v>38.807006906293623</v>
      </c>
      <c r="D14" s="55">
        <v>232967</v>
      </c>
      <c r="E14" s="50">
        <f>F14/F16*100</f>
        <v>33.15927421805057</v>
      </c>
      <c r="F14" s="55">
        <v>163708</v>
      </c>
      <c r="G14" s="50">
        <f>H14/H16*100</f>
        <v>31.380272570300939</v>
      </c>
      <c r="H14" s="55">
        <v>122127</v>
      </c>
      <c r="I14" s="50">
        <f>(J14/J16)*100</f>
        <v>24.149328313894213</v>
      </c>
      <c r="J14" s="55">
        <v>129324</v>
      </c>
      <c r="K14" s="260" t="s">
        <v>13</v>
      </c>
      <c r="L14" s="261"/>
      <c r="O14" s="52"/>
    </row>
    <row r="15" spans="1:15" s="4" customFormat="1" ht="38.25" customHeight="1" thickTop="1">
      <c r="A15" s="266" t="s">
        <v>16</v>
      </c>
      <c r="B15" s="267"/>
      <c r="C15" s="137">
        <f>D15/D16*100</f>
        <v>29.79984075212969</v>
      </c>
      <c r="D15" s="56">
        <v>178895</v>
      </c>
      <c r="E15" s="51">
        <f>F15/F16*100</f>
        <v>33.22510340245735</v>
      </c>
      <c r="F15" s="56">
        <v>164033</v>
      </c>
      <c r="G15" s="51">
        <f>H15/H16*100</f>
        <v>28.645062489722083</v>
      </c>
      <c r="H15" s="56">
        <v>111482</v>
      </c>
      <c r="I15" s="51">
        <f>(J15/J16)*100</f>
        <v>23.510881053484663</v>
      </c>
      <c r="J15" s="56">
        <v>125905</v>
      </c>
      <c r="K15" s="268" t="s">
        <v>15</v>
      </c>
      <c r="L15" s="269"/>
      <c r="O15" s="52"/>
    </row>
    <row r="16" spans="1:15" s="4" customFormat="1" ht="52.5" customHeight="1">
      <c r="A16" s="271" t="s">
        <v>3</v>
      </c>
      <c r="B16" s="271"/>
      <c r="C16" s="58">
        <f>SUM(C10:C15)</f>
        <v>100</v>
      </c>
      <c r="D16" s="59">
        <f>SUM(D10:D15)</f>
        <v>600322</v>
      </c>
      <c r="E16" s="58">
        <v>100</v>
      </c>
      <c r="F16" s="59">
        <f>SUM(F10:F15)</f>
        <v>493702</v>
      </c>
      <c r="G16" s="58">
        <f t="shared" ref="G16:J16" si="0">SUM(G10:G15)</f>
        <v>100</v>
      </c>
      <c r="H16" s="59">
        <f t="shared" si="0"/>
        <v>389184</v>
      </c>
      <c r="I16" s="57">
        <f t="shared" si="0"/>
        <v>100.00000000000001</v>
      </c>
      <c r="J16" s="59">
        <f t="shared" si="0"/>
        <v>535518</v>
      </c>
      <c r="K16" s="253" t="s">
        <v>2</v>
      </c>
      <c r="L16" s="253"/>
      <c r="O16" s="52"/>
    </row>
    <row r="17" spans="1:12">
      <c r="A17" s="5"/>
      <c r="B17" s="5"/>
      <c r="C17" s="5"/>
      <c r="D17" s="5"/>
      <c r="L17" s="6"/>
    </row>
    <row r="20" spans="1:12" ht="13.5" customHeight="1"/>
  </sheetData>
  <mergeCells count="29">
    <mergeCell ref="A16:B16"/>
    <mergeCell ref="K16:L16"/>
    <mergeCell ref="A12:B12"/>
    <mergeCell ref="K12:L12"/>
    <mergeCell ref="A13:B13"/>
    <mergeCell ref="K13:L13"/>
    <mergeCell ref="A14:B14"/>
    <mergeCell ref="K14:L14"/>
    <mergeCell ref="A10:B10"/>
    <mergeCell ref="K10:L10"/>
    <mergeCell ref="A11:B11"/>
    <mergeCell ref="K11:L11"/>
    <mergeCell ref="A15:B15"/>
    <mergeCell ref="K15:L15"/>
    <mergeCell ref="C8:C9"/>
    <mergeCell ref="D8:D9"/>
    <mergeCell ref="A1:L1"/>
    <mergeCell ref="A7:B9"/>
    <mergeCell ref="G7:H7"/>
    <mergeCell ref="I7:J7"/>
    <mergeCell ref="K7:L9"/>
    <mergeCell ref="G8:G9"/>
    <mergeCell ref="H8:H9"/>
    <mergeCell ref="I8:I9"/>
    <mergeCell ref="J8:J9"/>
    <mergeCell ref="E7:F7"/>
    <mergeCell ref="E8:E9"/>
    <mergeCell ref="F8:F9"/>
    <mergeCell ref="C7:D7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6 -2016 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 xsi:nil="true"/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2017-12-05T18:00:00+00:00</PublishingStartDate>
    <Visible xmlns="b1657202-86a7-46c3-ba71-02bb0da5a392">true</Visible>
    <ArabicTitle xmlns="b1657202-86a7-46c3-ba71-02bb0da5a392">إحصاءات تجارة الجملة والتجزئة الفصل  السادس 2016</ArabicTitle>
    <DocPeriodicity xmlns="423524d6-f9d7-4b47-aadf-7b8f6888b7b0">Annual</DocPeriodicity>
    <DocumentDescription0 xmlns="423524d6-f9d7-4b47-aadf-7b8f6888b7b0">Wholesale and Retail Trade Statistics Chapter 6 -2016</Document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F3F6E-6E20-42B2-A9BC-7FAB28DEED56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b1657202-86a7-46c3-ba71-02bb0da5a392"/>
  </ds:schemaRefs>
</ds:datastoreItem>
</file>

<file path=customXml/itemProps2.xml><?xml version="1.0" encoding="utf-8"?>
<ds:datastoreItem xmlns:ds="http://schemas.openxmlformats.org/officeDocument/2006/customXml" ds:itemID="{FD94565C-7A4C-4306-B801-D65C6FB19A45}"/>
</file>

<file path=customXml/itemProps3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Statistics Chapter 6 -2016</dc:title>
  <dc:creator>Mr. Sabir</dc:creator>
  <cp:lastModifiedBy>Fatma Khalaf Ali Alboainian</cp:lastModifiedBy>
  <cp:lastPrinted>2021-02-25T06:20:51Z</cp:lastPrinted>
  <dcterms:created xsi:type="dcterms:W3CDTF">1998-01-05T07:20:42Z</dcterms:created>
  <dcterms:modified xsi:type="dcterms:W3CDTF">2021-02-25T06:23:49Z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Wholesale and Retail Trade Statistics Chapter 6 -2016</vt:lpwstr>
  </property>
</Properties>
</file>